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90" windowWidth="9555" windowHeight="4185"/>
  </bookViews>
  <sheets>
    <sheet name="Sheet1" sheetId="1" r:id="rId1"/>
    <sheet name="Sheet2" sheetId="2" r:id="rId2"/>
    <sheet name="Sheet3" sheetId="3" r:id="rId3"/>
  </sheets>
  <calcPr calcId="125725"/>
</workbook>
</file>

<file path=xl/calcChain.xml><?xml version="1.0" encoding="utf-8"?>
<calcChain xmlns="http://schemas.openxmlformats.org/spreadsheetml/2006/main">
  <c r="E36" i="1"/>
  <c r="D36"/>
  <c r="D40" s="1"/>
  <c r="D49" s="1"/>
  <c r="D54" s="1"/>
  <c r="D59" s="1"/>
  <c r="C36"/>
  <c r="D70"/>
  <c r="E70"/>
  <c r="C70"/>
  <c r="D53"/>
  <c r="E53"/>
  <c r="D8"/>
  <c r="E8"/>
  <c r="C8"/>
  <c r="C53"/>
  <c r="D48"/>
  <c r="E48"/>
  <c r="C48"/>
  <c r="E40"/>
  <c r="E49" s="1"/>
  <c r="E54" s="1"/>
  <c r="E59" s="1"/>
  <c r="C40"/>
  <c r="C49" s="1"/>
  <c r="C54" s="1"/>
  <c r="C59" s="1"/>
  <c r="D24"/>
  <c r="D26" s="1"/>
  <c r="E24"/>
  <c r="E35" s="1"/>
  <c r="E37" s="1"/>
  <c r="C24"/>
  <c r="C35" s="1"/>
  <c r="C37" s="1"/>
  <c r="D21"/>
  <c r="E21"/>
  <c r="C21"/>
  <c r="D30"/>
  <c r="E30"/>
  <c r="C30"/>
  <c r="D29"/>
  <c r="D41" s="1"/>
  <c r="E29"/>
  <c r="E41" s="1"/>
  <c r="C29"/>
  <c r="C41" s="1"/>
  <c r="D11"/>
  <c r="D13" s="1"/>
  <c r="E11"/>
  <c r="E13" s="1"/>
  <c r="C11"/>
  <c r="C13" s="1"/>
  <c r="C50" l="1"/>
  <c r="D50"/>
  <c r="E50"/>
  <c r="D31"/>
  <c r="E64"/>
  <c r="E65" s="1"/>
  <c r="E60"/>
  <c r="E55"/>
  <c r="D64"/>
  <c r="D65" s="1"/>
  <c r="D60"/>
  <c r="D55"/>
  <c r="C64"/>
  <c r="C65" s="1"/>
  <c r="C60"/>
  <c r="C55"/>
  <c r="E42"/>
  <c r="E71"/>
  <c r="E76" s="1"/>
  <c r="E77" s="1"/>
  <c r="E31"/>
  <c r="D71"/>
  <c r="D76" s="1"/>
  <c r="D77" s="1"/>
  <c r="D42"/>
  <c r="D72"/>
  <c r="C42"/>
  <c r="C71"/>
  <c r="C76" s="1"/>
  <c r="C77" s="1"/>
  <c r="C31"/>
  <c r="C72"/>
  <c r="E26"/>
  <c r="D35"/>
  <c r="D37" s="1"/>
  <c r="C26"/>
  <c r="E72" l="1"/>
</calcChain>
</file>

<file path=xl/sharedStrings.xml><?xml version="1.0" encoding="utf-8"?>
<sst xmlns="http://schemas.openxmlformats.org/spreadsheetml/2006/main" count="83" uniqueCount="59">
  <si>
    <t>Income statement analysis</t>
  </si>
  <si>
    <t>Net Interest Income</t>
  </si>
  <si>
    <t>Extraordinary items</t>
  </si>
  <si>
    <t>Return on Equity Analysis</t>
  </si>
  <si>
    <t>ROE</t>
  </si>
  <si>
    <t>ROA</t>
  </si>
  <si>
    <t>Equity Multiplier</t>
  </si>
  <si>
    <t>Net profit Margin</t>
  </si>
  <si>
    <t>Asset Utilization</t>
  </si>
  <si>
    <t>Profit Margin analysis</t>
  </si>
  <si>
    <t>Percentage of Interest Income</t>
  </si>
  <si>
    <t>Operating Margin</t>
  </si>
  <si>
    <t>Asset Utilization Analysis</t>
  </si>
  <si>
    <t>Loan Efficiency</t>
  </si>
  <si>
    <t>Formula</t>
  </si>
  <si>
    <t>Interest Income</t>
  </si>
  <si>
    <t>less Interest expense</t>
  </si>
  <si>
    <t>Gross interest Income + Gross Non interest income</t>
  </si>
  <si>
    <t>gross Interest income</t>
  </si>
  <si>
    <t>Gross Non interest income</t>
  </si>
  <si>
    <t>Total income</t>
  </si>
  <si>
    <t>Net income/total Assets</t>
  </si>
  <si>
    <t>Net income</t>
  </si>
  <si>
    <t>Total Assets</t>
  </si>
  <si>
    <t>Total assets/ total equity</t>
  </si>
  <si>
    <t>Total Equity</t>
  </si>
  <si>
    <t>Multiplier</t>
  </si>
  <si>
    <t>Net income/Total operating Income</t>
  </si>
  <si>
    <t>Net Income</t>
  </si>
  <si>
    <t>Total operating Income</t>
  </si>
  <si>
    <t>Net income Margin</t>
  </si>
  <si>
    <t>Total Operating Income/total assets</t>
  </si>
  <si>
    <t>Total operating income</t>
  </si>
  <si>
    <t>Total assets</t>
  </si>
  <si>
    <t>Interest income</t>
  </si>
  <si>
    <t>Total Operating income</t>
  </si>
  <si>
    <t>Non interest Expense</t>
  </si>
  <si>
    <t>Income Taxes paid/ Total Operating income</t>
  </si>
  <si>
    <t>Income taxes paid</t>
  </si>
  <si>
    <t>Burden</t>
  </si>
  <si>
    <t>Interest income/ Total Assets</t>
  </si>
  <si>
    <t>Non interest income/ total assets</t>
  </si>
  <si>
    <t>Non Interest Income</t>
  </si>
  <si>
    <t>Net Income/Total Stockholder's equity</t>
  </si>
  <si>
    <t>Asset utilization refersto the rateat which the assets of the company areused in making profits. Company assets should be fully utyilised in amanner to ensure that the profgits of the comnpany increase with the effceicny of the assets.</t>
  </si>
  <si>
    <t>(interest Income-interest Expense- provision for loan Losses)/ interest Income</t>
  </si>
  <si>
    <t>Less provision for loan losses</t>
  </si>
  <si>
    <t>Stockholders equity</t>
  </si>
  <si>
    <t xml:space="preserve">Formula </t>
  </si>
  <si>
    <t>Interest Income/Total Operating income</t>
  </si>
  <si>
    <t>Underwriting expenses</t>
  </si>
  <si>
    <t>Provision for Loan Loss/ Total Operating income</t>
  </si>
  <si>
    <t>provision for Loan loss</t>
  </si>
  <si>
    <t>Operating Efficiency</t>
  </si>
  <si>
    <t>Non Interest Expense/Total Operating income</t>
  </si>
  <si>
    <t>Tax Burden</t>
  </si>
  <si>
    <t>Income statement analysis is a tool that is used in  making  an analysis of the income statement. Income statement analysis can be done by the use of both trend and horizontal analysis. That will show the changes in the different income statement items.</t>
  </si>
  <si>
    <t xml:space="preserve">Investors would like to know the level of utilization of their resources by the management of a company. The management of any company is mandated with the task of ensuring that stakeholders resources are properly managed to increase their wealth. </t>
  </si>
  <si>
    <t xml:space="preserve">Profit margin analysis is done to find out the rate at which the income of the company is converted into profits. </t>
  </si>
</sst>
</file>

<file path=xl/styles.xml><?xml version="1.0" encoding="utf-8"?>
<styleSheet xmlns="http://schemas.openxmlformats.org/spreadsheetml/2006/main">
  <numFmts count="2">
    <numFmt numFmtId="164" formatCode="_(* #,##0_);_(* \(#,##0\);_(* &quot;-&quot;_);_(@_)"/>
    <numFmt numFmtId="165" formatCode="_(* #,##0.00_);_(* \(#,##0.00\);_(* &quot;-&quot;_);_(@_)"/>
  </numFmts>
  <fonts count="5">
    <font>
      <sz val="11"/>
      <color theme="1"/>
      <name val="Calibri"/>
      <family val="2"/>
      <scheme val="minor"/>
    </font>
    <font>
      <sz val="12"/>
      <color theme="1"/>
      <name val="Times New Roman"/>
      <family val="1"/>
    </font>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164" fontId="2" fillId="0" borderId="0" applyFont="0" applyFill="0" applyBorder="0" applyAlignment="0" applyProtection="0"/>
  </cellStyleXfs>
  <cellXfs count="58">
    <xf numFmtId="0" fontId="0" fillId="0" borderId="0" xfId="0"/>
    <xf numFmtId="165" fontId="0" fillId="0" borderId="0" xfId="0" applyNumberFormat="1"/>
    <xf numFmtId="165" fontId="0" fillId="0" borderId="0" xfId="0" applyNumberFormat="1" applyAlignment="1">
      <alignment wrapText="1"/>
    </xf>
    <xf numFmtId="165" fontId="0" fillId="0" borderId="0" xfId="1" applyNumberFormat="1" applyFont="1"/>
    <xf numFmtId="165" fontId="0" fillId="0" borderId="0" xfId="1" applyNumberFormat="1" applyFont="1" applyAlignment="1">
      <alignment wrapText="1"/>
    </xf>
    <xf numFmtId="165" fontId="4" fillId="0" borderId="2" xfId="1" applyNumberFormat="1" applyFont="1" applyBorder="1"/>
    <xf numFmtId="165" fontId="0" fillId="0" borderId="3" xfId="1" applyNumberFormat="1" applyFont="1" applyBorder="1" applyAlignment="1">
      <alignment wrapText="1"/>
    </xf>
    <xf numFmtId="165" fontId="0" fillId="0" borderId="3" xfId="1" applyNumberFormat="1" applyFont="1" applyBorder="1"/>
    <xf numFmtId="165" fontId="0" fillId="0" borderId="4" xfId="1" applyNumberFormat="1" applyFont="1" applyBorder="1"/>
    <xf numFmtId="165" fontId="0" fillId="0" borderId="5" xfId="1" applyNumberFormat="1" applyFont="1" applyBorder="1"/>
    <xf numFmtId="165" fontId="0" fillId="0" borderId="0" xfId="1" applyNumberFormat="1" applyFont="1" applyBorder="1" applyAlignment="1">
      <alignment wrapText="1"/>
    </xf>
    <xf numFmtId="165" fontId="0" fillId="0" borderId="0" xfId="1" applyNumberFormat="1" applyFont="1" applyBorder="1"/>
    <xf numFmtId="165" fontId="0" fillId="0" borderId="6" xfId="1" applyNumberFormat="1" applyFont="1" applyBorder="1"/>
    <xf numFmtId="165" fontId="0" fillId="0" borderId="7" xfId="1" applyNumberFormat="1" applyFont="1" applyBorder="1"/>
    <xf numFmtId="165" fontId="0" fillId="0" borderId="8" xfId="1" applyNumberFormat="1" applyFont="1" applyBorder="1" applyAlignment="1">
      <alignment wrapText="1"/>
    </xf>
    <xf numFmtId="165" fontId="0" fillId="0" borderId="8" xfId="1" applyNumberFormat="1" applyFont="1" applyBorder="1"/>
    <xf numFmtId="165" fontId="0" fillId="0" borderId="9" xfId="1" applyNumberFormat="1" applyFont="1" applyBorder="1"/>
    <xf numFmtId="165" fontId="0" fillId="0" borderId="13" xfId="1" applyNumberFormat="1" applyFont="1" applyBorder="1"/>
    <xf numFmtId="165" fontId="0" fillId="0" borderId="13" xfId="1" applyNumberFormat="1" applyFont="1" applyBorder="1" applyAlignment="1">
      <alignment wrapText="1"/>
    </xf>
    <xf numFmtId="165" fontId="0" fillId="0" borderId="14" xfId="1" applyNumberFormat="1" applyFont="1" applyBorder="1"/>
    <xf numFmtId="165" fontId="0" fillId="0" borderId="14" xfId="0" applyNumberFormat="1" applyBorder="1"/>
    <xf numFmtId="165" fontId="0" fillId="0" borderId="15" xfId="0" applyNumberFormat="1" applyBorder="1"/>
    <xf numFmtId="165" fontId="0" fillId="0" borderId="15" xfId="1" applyNumberFormat="1" applyFont="1" applyBorder="1"/>
    <xf numFmtId="165" fontId="3" fillId="0" borderId="2" xfId="1" applyNumberFormat="1" applyFont="1" applyBorder="1"/>
    <xf numFmtId="165" fontId="0" fillId="0" borderId="4" xfId="0" applyNumberFormat="1" applyBorder="1"/>
    <xf numFmtId="165" fontId="0" fillId="0" borderId="6" xfId="0" applyNumberFormat="1" applyBorder="1"/>
    <xf numFmtId="165" fontId="1" fillId="0" borderId="0" xfId="1" applyNumberFormat="1" applyFont="1" applyBorder="1"/>
    <xf numFmtId="165" fontId="1" fillId="0" borderId="0" xfId="1" applyNumberFormat="1" applyFont="1" applyBorder="1" applyAlignment="1">
      <alignment vertical="center"/>
    </xf>
    <xf numFmtId="165" fontId="1" fillId="0" borderId="6" xfId="1" applyNumberFormat="1" applyFont="1" applyBorder="1" applyAlignment="1">
      <alignment vertical="center"/>
    </xf>
    <xf numFmtId="165" fontId="1" fillId="0" borderId="8" xfId="1" applyNumberFormat="1" applyFont="1" applyBorder="1" applyAlignment="1">
      <alignment vertical="center"/>
    </xf>
    <xf numFmtId="165" fontId="1" fillId="0" borderId="9" xfId="1" applyNumberFormat="1" applyFont="1" applyBorder="1" applyAlignment="1">
      <alignment vertical="center"/>
    </xf>
    <xf numFmtId="165" fontId="1" fillId="0" borderId="8" xfId="1" applyNumberFormat="1" applyFont="1" applyBorder="1"/>
    <xf numFmtId="165" fontId="1" fillId="0" borderId="9" xfId="1" applyNumberFormat="1" applyFont="1" applyBorder="1"/>
    <xf numFmtId="165" fontId="0" fillId="0" borderId="3" xfId="0" applyNumberFormat="1" applyBorder="1"/>
    <xf numFmtId="165" fontId="0" fillId="0" borderId="5" xfId="0" applyNumberFormat="1" applyBorder="1"/>
    <xf numFmtId="165" fontId="0" fillId="0" borderId="0" xfId="0" applyNumberFormat="1" applyBorder="1"/>
    <xf numFmtId="165" fontId="0" fillId="0" borderId="0" xfId="0" applyNumberFormat="1" applyBorder="1" applyAlignment="1">
      <alignment wrapText="1"/>
    </xf>
    <xf numFmtId="165" fontId="4" fillId="0" borderId="2" xfId="0" applyNumberFormat="1" applyFont="1" applyBorder="1"/>
    <xf numFmtId="165" fontId="3" fillId="0" borderId="1" xfId="0" applyNumberFormat="1" applyFont="1" applyBorder="1"/>
    <xf numFmtId="1" fontId="3" fillId="0" borderId="1" xfId="1" applyNumberFormat="1" applyFont="1" applyBorder="1"/>
    <xf numFmtId="165" fontId="0" fillId="0" borderId="13" xfId="0" applyNumberFormat="1" applyBorder="1" applyAlignment="1">
      <alignment horizontal="center"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4" xfId="0" applyBorder="1" applyAlignment="1">
      <alignment vertical="top"/>
    </xf>
    <xf numFmtId="0" fontId="0" fillId="0" borderId="15" xfId="0" applyBorder="1" applyAlignment="1">
      <alignment vertical="top"/>
    </xf>
    <xf numFmtId="165" fontId="0" fillId="0" borderId="13" xfId="0" applyNumberFormat="1" applyBorder="1" applyAlignment="1">
      <alignment vertical="top" wrapText="1"/>
    </xf>
    <xf numFmtId="165" fontId="3" fillId="0" borderId="2" xfId="1" applyNumberFormat="1" applyFont="1" applyBorder="1" applyAlignment="1">
      <alignment horizontal="center"/>
    </xf>
    <xf numFmtId="0" fontId="0" fillId="0" borderId="3" xfId="0" applyBorder="1"/>
    <xf numFmtId="0" fontId="0" fillId="0" borderId="4" xfId="0" applyBorder="1"/>
    <xf numFmtId="0" fontId="0" fillId="0" borderId="7" xfId="0" applyBorder="1"/>
    <xf numFmtId="0" fontId="0" fillId="0" borderId="8" xfId="0" applyBorder="1"/>
    <xf numFmtId="0" fontId="0" fillId="0" borderId="9" xfId="0" applyBorder="1"/>
    <xf numFmtId="165" fontId="3" fillId="0" borderId="10" xfId="1" applyNumberFormat="1" applyFont="1" applyBorder="1" applyAlignment="1">
      <alignment horizontal="center"/>
    </xf>
    <xf numFmtId="0" fontId="0" fillId="0" borderId="11" xfId="0" applyBorder="1"/>
    <xf numFmtId="0" fontId="0" fillId="0" borderId="12" xfId="0" applyBorder="1"/>
    <xf numFmtId="165" fontId="0" fillId="0" borderId="4" xfId="0" applyNumberFormat="1" applyBorder="1" applyAlignment="1">
      <alignment horizontal="center" vertical="top" wrapText="1"/>
    </xf>
    <xf numFmtId="165" fontId="0" fillId="0" borderId="6" xfId="0" applyNumberFormat="1" applyBorder="1" applyAlignment="1">
      <alignment horizontal="center" vertical="top" wrapText="1"/>
    </xf>
    <xf numFmtId="165" fontId="0" fillId="0" borderId="9" xfId="0" applyNumberFormat="1" applyBorder="1" applyAlignment="1">
      <alignment horizontal="center" vertical="top"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77"/>
  <sheetViews>
    <sheetView tabSelected="1" workbookViewId="0">
      <selection activeCell="F81" sqref="F81"/>
    </sheetView>
  </sheetViews>
  <sheetFormatPr defaultRowHeight="15"/>
  <cols>
    <col min="1" max="1" width="28.28515625" style="1" bestFit="1" customWidth="1"/>
    <col min="2" max="2" width="28.28515625" style="1" customWidth="1"/>
    <col min="3" max="3" width="16.85546875" style="1" bestFit="1" customWidth="1"/>
    <col min="4" max="5" width="15.28515625" style="1" bestFit="1" customWidth="1"/>
    <col min="6" max="6" width="49.140625" style="2" customWidth="1"/>
    <col min="7" max="16384" width="9.140625" style="1"/>
  </cols>
  <sheetData>
    <row r="1" spans="1:6">
      <c r="A1" s="38" t="s">
        <v>0</v>
      </c>
      <c r="B1" s="38" t="s">
        <v>14</v>
      </c>
      <c r="C1" s="39">
        <v>2017</v>
      </c>
      <c r="D1" s="39">
        <v>2016</v>
      </c>
      <c r="E1" s="39">
        <v>2015</v>
      </c>
      <c r="F1" s="40" t="s">
        <v>56</v>
      </c>
    </row>
    <row r="2" spans="1:6">
      <c r="A2" s="37" t="s">
        <v>1</v>
      </c>
      <c r="B2" s="33"/>
      <c r="C2" s="33"/>
      <c r="D2" s="33"/>
      <c r="E2" s="24"/>
      <c r="F2" s="41"/>
    </row>
    <row r="3" spans="1:6" ht="45">
      <c r="A3" s="34" t="s">
        <v>14</v>
      </c>
      <c r="B3" s="36" t="s">
        <v>45</v>
      </c>
      <c r="C3" s="35"/>
      <c r="D3" s="35"/>
      <c r="E3" s="25"/>
      <c r="F3" s="41"/>
    </row>
    <row r="4" spans="1:6">
      <c r="A4" s="9" t="s">
        <v>15</v>
      </c>
      <c r="B4" s="10"/>
      <c r="C4" s="11">
        <v>309407</v>
      </c>
      <c r="D4" s="11">
        <v>286947</v>
      </c>
      <c r="E4" s="12">
        <v>273224</v>
      </c>
      <c r="F4" s="41"/>
    </row>
    <row r="5" spans="1:6">
      <c r="A5" s="9" t="s">
        <v>16</v>
      </c>
      <c r="B5" s="10"/>
      <c r="C5" s="11">
        <v>25914</v>
      </c>
      <c r="D5" s="11">
        <v>22506</v>
      </c>
      <c r="E5" s="12">
        <v>20616</v>
      </c>
      <c r="F5" s="41"/>
    </row>
    <row r="6" spans="1:6">
      <c r="A6" s="9" t="s">
        <v>46</v>
      </c>
      <c r="B6" s="10"/>
      <c r="C6" s="11">
        <v>69500</v>
      </c>
      <c r="D6" s="11">
        <v>65200</v>
      </c>
      <c r="E6" s="12">
        <v>63018</v>
      </c>
      <c r="F6" s="41"/>
    </row>
    <row r="7" spans="1:6">
      <c r="A7" s="9" t="s">
        <v>1</v>
      </c>
      <c r="B7" s="10"/>
      <c r="C7" s="11">
        <v>283493</v>
      </c>
      <c r="D7" s="11">
        <v>264441</v>
      </c>
      <c r="E7" s="12">
        <v>252608</v>
      </c>
      <c r="F7" s="41"/>
    </row>
    <row r="8" spans="1:6">
      <c r="A8" s="13"/>
      <c r="B8" s="14"/>
      <c r="C8" s="15">
        <f>(C4-C5-C6)/C7</f>
        <v>0.75484403494971652</v>
      </c>
      <c r="D8" s="15">
        <f t="shared" ref="D8:E8" si="0">(D4-D5-D6)/D7</f>
        <v>0.75344216668368369</v>
      </c>
      <c r="E8" s="16">
        <f t="shared" si="0"/>
        <v>0.75053046617684316</v>
      </c>
      <c r="F8" s="41"/>
    </row>
    <row r="9" spans="1:6">
      <c r="A9" s="5" t="s">
        <v>2</v>
      </c>
      <c r="B9" s="6"/>
      <c r="C9" s="7"/>
      <c r="D9" s="7"/>
      <c r="E9" s="8"/>
      <c r="F9" s="41"/>
    </row>
    <row r="10" spans="1:6" ht="30">
      <c r="A10" s="9" t="s">
        <v>14</v>
      </c>
      <c r="B10" s="10" t="s">
        <v>17</v>
      </c>
      <c r="C10" s="11"/>
      <c r="D10" s="11"/>
      <c r="E10" s="12"/>
      <c r="F10" s="41"/>
    </row>
    <row r="11" spans="1:6">
      <c r="A11" s="9" t="s">
        <v>18</v>
      </c>
      <c r="B11" s="10"/>
      <c r="C11" s="11">
        <f>C4</f>
        <v>309407</v>
      </c>
      <c r="D11" s="11">
        <f t="shared" ref="D11:E11" si="1">D4</f>
        <v>286947</v>
      </c>
      <c r="E11" s="12">
        <f t="shared" si="1"/>
        <v>273224</v>
      </c>
      <c r="F11" s="41"/>
    </row>
    <row r="12" spans="1:6">
      <c r="A12" s="9" t="s">
        <v>19</v>
      </c>
      <c r="B12" s="10"/>
      <c r="C12" s="11">
        <v>119437</v>
      </c>
      <c r="D12" s="11">
        <v>116357</v>
      </c>
      <c r="E12" s="12">
        <v>115394</v>
      </c>
      <c r="F12" s="41"/>
    </row>
    <row r="13" spans="1:6">
      <c r="A13" s="9"/>
      <c r="B13" s="10"/>
      <c r="C13" s="11">
        <f>C11/C12</f>
        <v>2.5905456433098619</v>
      </c>
      <c r="D13" s="11">
        <f t="shared" ref="D13:E13" si="2">D11/D12</f>
        <v>2.4660914255266122</v>
      </c>
      <c r="E13" s="12">
        <f t="shared" si="2"/>
        <v>2.3677487564344766</v>
      </c>
      <c r="F13" s="41"/>
    </row>
    <row r="14" spans="1:6">
      <c r="A14" s="9" t="s">
        <v>20</v>
      </c>
      <c r="B14" s="10"/>
      <c r="C14" s="11"/>
      <c r="D14" s="11"/>
      <c r="E14" s="12"/>
      <c r="F14" s="41"/>
    </row>
    <row r="15" spans="1:6">
      <c r="A15" s="13"/>
      <c r="B15" s="14"/>
      <c r="C15" s="15"/>
      <c r="D15" s="15"/>
      <c r="E15" s="16"/>
      <c r="F15" s="42"/>
    </row>
    <row r="16" spans="1:6">
      <c r="A16" s="23" t="s">
        <v>3</v>
      </c>
      <c r="B16" s="6"/>
      <c r="C16" s="7"/>
      <c r="D16" s="7"/>
      <c r="E16" s="7"/>
      <c r="F16" s="55" t="s">
        <v>57</v>
      </c>
    </row>
    <row r="17" spans="1:6">
      <c r="A17" s="5" t="s">
        <v>4</v>
      </c>
      <c r="B17" s="6"/>
      <c r="C17" s="7"/>
      <c r="D17" s="7"/>
      <c r="E17" s="8"/>
      <c r="F17" s="56"/>
    </row>
    <row r="18" spans="1:6" ht="30">
      <c r="A18" s="9" t="s">
        <v>14</v>
      </c>
      <c r="B18" s="10" t="s">
        <v>43</v>
      </c>
      <c r="C18" s="26"/>
      <c r="D18" s="11"/>
      <c r="E18" s="12"/>
      <c r="F18" s="56"/>
    </row>
    <row r="19" spans="1:6" ht="15.75">
      <c r="A19" s="9" t="s">
        <v>22</v>
      </c>
      <c r="B19" s="10"/>
      <c r="C19" s="26">
        <v>82151</v>
      </c>
      <c r="D19" s="11">
        <v>78409</v>
      </c>
      <c r="E19" s="12">
        <v>76425</v>
      </c>
      <c r="F19" s="56"/>
    </row>
    <row r="20" spans="1:6" ht="15.75">
      <c r="A20" s="9" t="s">
        <v>47</v>
      </c>
      <c r="B20" s="10"/>
      <c r="C20" s="26">
        <v>958177</v>
      </c>
      <c r="D20" s="11">
        <v>913316</v>
      </c>
      <c r="E20" s="12">
        <v>882004</v>
      </c>
      <c r="F20" s="56"/>
    </row>
    <row r="21" spans="1:6" ht="15.75">
      <c r="A21" s="13" t="s">
        <v>4</v>
      </c>
      <c r="B21" s="14"/>
      <c r="C21" s="31">
        <f>C19/C20</f>
        <v>8.5736768885080736E-2</v>
      </c>
      <c r="D21" s="31">
        <f t="shared" ref="D21:E21" si="3">D19/D20</f>
        <v>8.5850899360133848E-2</v>
      </c>
      <c r="E21" s="32">
        <f t="shared" si="3"/>
        <v>8.6649266896748761E-2</v>
      </c>
      <c r="F21" s="56"/>
    </row>
    <row r="22" spans="1:6">
      <c r="A22" s="5" t="s">
        <v>5</v>
      </c>
      <c r="B22" s="6"/>
      <c r="C22" s="7"/>
      <c r="D22" s="7"/>
      <c r="E22" s="8"/>
      <c r="F22" s="56"/>
    </row>
    <row r="23" spans="1:6" ht="15.75">
      <c r="A23" s="9" t="s">
        <v>48</v>
      </c>
      <c r="B23" s="10" t="s">
        <v>21</v>
      </c>
      <c r="C23" s="27"/>
      <c r="D23" s="11"/>
      <c r="E23" s="12"/>
      <c r="F23" s="56"/>
    </row>
    <row r="24" spans="1:6" ht="15.75">
      <c r="A24" s="9" t="s">
        <v>22</v>
      </c>
      <c r="B24" s="10"/>
      <c r="C24" s="27">
        <f>C19</f>
        <v>82151</v>
      </c>
      <c r="D24" s="27">
        <f t="shared" ref="D24:E24" si="4">D19</f>
        <v>78409</v>
      </c>
      <c r="E24" s="28">
        <f t="shared" si="4"/>
        <v>76425</v>
      </c>
      <c r="F24" s="56"/>
    </row>
    <row r="25" spans="1:6" ht="15.75">
      <c r="A25" s="9" t="s">
        <v>23</v>
      </c>
      <c r="B25" s="10"/>
      <c r="C25" s="27">
        <v>9026592</v>
      </c>
      <c r="D25" s="11">
        <v>8556954</v>
      </c>
      <c r="E25" s="12">
        <v>7997517</v>
      </c>
      <c r="F25" s="56"/>
    </row>
    <row r="26" spans="1:6" ht="15.75">
      <c r="A26" s="13" t="s">
        <v>5</v>
      </c>
      <c r="B26" s="14"/>
      <c r="C26" s="29">
        <f>C24/C25</f>
        <v>9.10099847207008E-3</v>
      </c>
      <c r="D26" s="29">
        <f t="shared" ref="D26:E26" si="5">D24/D25</f>
        <v>9.1631905465426131E-3</v>
      </c>
      <c r="E26" s="30">
        <f t="shared" si="5"/>
        <v>9.5560909717353516E-3</v>
      </c>
      <c r="F26" s="56"/>
    </row>
    <row r="27" spans="1:6">
      <c r="A27" s="5" t="s">
        <v>6</v>
      </c>
      <c r="B27" s="6"/>
      <c r="C27" s="7"/>
      <c r="D27" s="7"/>
      <c r="E27" s="8"/>
      <c r="F27" s="56"/>
    </row>
    <row r="28" spans="1:6">
      <c r="A28" s="9" t="s">
        <v>14</v>
      </c>
      <c r="B28" s="10" t="s">
        <v>24</v>
      </c>
      <c r="C28" s="11"/>
      <c r="D28" s="11"/>
      <c r="E28" s="12"/>
      <c r="F28" s="56"/>
    </row>
    <row r="29" spans="1:6">
      <c r="A29" s="9" t="s">
        <v>23</v>
      </c>
      <c r="B29" s="10"/>
      <c r="C29" s="11">
        <f>C25</f>
        <v>9026592</v>
      </c>
      <c r="D29" s="11">
        <f t="shared" ref="D29:E29" si="6">D25</f>
        <v>8556954</v>
      </c>
      <c r="E29" s="12">
        <f t="shared" si="6"/>
        <v>7997517</v>
      </c>
      <c r="F29" s="56"/>
    </row>
    <row r="30" spans="1:6">
      <c r="A30" s="9" t="s">
        <v>25</v>
      </c>
      <c r="B30" s="10"/>
      <c r="C30" s="11">
        <f>C20</f>
        <v>958177</v>
      </c>
      <c r="D30" s="11">
        <f t="shared" ref="D30:E30" si="7">D20</f>
        <v>913316</v>
      </c>
      <c r="E30" s="12">
        <f t="shared" si="7"/>
        <v>882004</v>
      </c>
      <c r="F30" s="56"/>
    </row>
    <row r="31" spans="1:6">
      <c r="A31" s="13" t="s">
        <v>26</v>
      </c>
      <c r="B31" s="14"/>
      <c r="C31" s="15">
        <f>C29/C30</f>
        <v>9.420589306568619</v>
      </c>
      <c r="D31" s="15">
        <f t="shared" ref="D31:E31" si="8">D29/D30</f>
        <v>9.3691055450687379</v>
      </c>
      <c r="E31" s="16">
        <f t="shared" si="8"/>
        <v>9.0674384696668042</v>
      </c>
      <c r="F31" s="56"/>
    </row>
    <row r="32" spans="1:6">
      <c r="A32" s="5" t="s">
        <v>7</v>
      </c>
      <c r="B32" s="6"/>
      <c r="C32" s="7"/>
      <c r="D32" s="7"/>
      <c r="E32" s="8"/>
      <c r="F32" s="56"/>
    </row>
    <row r="33" spans="1:6" ht="30">
      <c r="A33" s="9" t="s">
        <v>14</v>
      </c>
      <c r="B33" s="10" t="s">
        <v>27</v>
      </c>
      <c r="C33" s="11"/>
      <c r="D33" s="11"/>
      <c r="E33" s="12"/>
      <c r="F33" s="56"/>
    </row>
    <row r="34" spans="1:6">
      <c r="A34" s="9" t="s">
        <v>30</v>
      </c>
      <c r="B34" s="10"/>
      <c r="C34" s="11"/>
      <c r="D34" s="11"/>
      <c r="E34" s="12"/>
      <c r="F34" s="56"/>
    </row>
    <row r="35" spans="1:6">
      <c r="A35" s="9" t="s">
        <v>28</v>
      </c>
      <c r="B35" s="10"/>
      <c r="C35" s="11">
        <f>C24</f>
        <v>82151</v>
      </c>
      <c r="D35" s="11">
        <f t="shared" ref="D35:E35" si="9">D24</f>
        <v>78409</v>
      </c>
      <c r="E35" s="12">
        <f t="shared" si="9"/>
        <v>76425</v>
      </c>
      <c r="F35" s="56"/>
    </row>
    <row r="36" spans="1:6">
      <c r="A36" s="9" t="s">
        <v>29</v>
      </c>
      <c r="B36" s="10"/>
      <c r="C36" s="11">
        <f>(309407+119437)</f>
        <v>428844</v>
      </c>
      <c r="D36" s="11">
        <f>(286947+116357)</f>
        <v>403304</v>
      </c>
      <c r="E36" s="12">
        <f>(273224+115394)</f>
        <v>388618</v>
      </c>
      <c r="F36" s="56"/>
    </row>
    <row r="37" spans="1:6">
      <c r="A37" s="13" t="s">
        <v>30</v>
      </c>
      <c r="B37" s="14"/>
      <c r="C37" s="15">
        <f>C35/C36</f>
        <v>0.19156383206947047</v>
      </c>
      <c r="D37" s="15">
        <f t="shared" ref="D37:E37" si="10">D35/D36</f>
        <v>0.19441661872929603</v>
      </c>
      <c r="E37" s="16">
        <f t="shared" si="10"/>
        <v>0.19665841520464827</v>
      </c>
      <c r="F37" s="56"/>
    </row>
    <row r="38" spans="1:6">
      <c r="A38" s="5" t="s">
        <v>8</v>
      </c>
      <c r="B38" s="6"/>
      <c r="C38" s="7"/>
      <c r="D38" s="7"/>
      <c r="E38" s="8"/>
      <c r="F38" s="56"/>
    </row>
    <row r="39" spans="1:6" ht="30">
      <c r="A39" s="9" t="s">
        <v>14</v>
      </c>
      <c r="B39" s="10" t="s">
        <v>31</v>
      </c>
      <c r="C39" s="11"/>
      <c r="D39" s="11"/>
      <c r="E39" s="12"/>
      <c r="F39" s="56"/>
    </row>
    <row r="40" spans="1:6">
      <c r="A40" s="9" t="s">
        <v>32</v>
      </c>
      <c r="B40" s="10"/>
      <c r="C40" s="11">
        <f>C36</f>
        <v>428844</v>
      </c>
      <c r="D40" s="11">
        <f t="shared" ref="D40:E40" si="11">D36</f>
        <v>403304</v>
      </c>
      <c r="E40" s="12">
        <f t="shared" si="11"/>
        <v>388618</v>
      </c>
      <c r="F40" s="56"/>
    </row>
    <row r="41" spans="1:6">
      <c r="A41" s="9" t="s">
        <v>33</v>
      </c>
      <c r="B41" s="10"/>
      <c r="C41" s="11">
        <f>C29</f>
        <v>9026592</v>
      </c>
      <c r="D41" s="11">
        <f t="shared" ref="D41:E41" si="12">D29</f>
        <v>8556954</v>
      </c>
      <c r="E41" s="12">
        <f t="shared" si="12"/>
        <v>7997517</v>
      </c>
      <c r="F41" s="56"/>
    </row>
    <row r="42" spans="1:6">
      <c r="A42" s="13"/>
      <c r="B42" s="14"/>
      <c r="C42" s="15">
        <f>C40/C41</f>
        <v>4.7508960192285198E-2</v>
      </c>
      <c r="D42" s="15">
        <f t="shared" ref="D42:E42" si="13">D40/D41</f>
        <v>4.7131724676795037E-2</v>
      </c>
      <c r="E42" s="16">
        <f t="shared" si="13"/>
        <v>4.8592331844996388E-2</v>
      </c>
      <c r="F42" s="57"/>
    </row>
    <row r="43" spans="1:6">
      <c r="A43" s="3"/>
      <c r="B43" s="4"/>
      <c r="C43" s="3"/>
      <c r="D43" s="3"/>
      <c r="E43" s="3"/>
    </row>
    <row r="44" spans="1:6">
      <c r="A44" s="46" t="s">
        <v>9</v>
      </c>
      <c r="B44" s="47"/>
      <c r="C44" s="47"/>
      <c r="D44" s="47"/>
      <c r="E44" s="48"/>
      <c r="F44" s="45" t="s">
        <v>58</v>
      </c>
    </row>
    <row r="45" spans="1:6">
      <c r="A45" s="49"/>
      <c r="B45" s="50"/>
      <c r="C45" s="50"/>
      <c r="D45" s="50"/>
      <c r="E45" s="51"/>
      <c r="F45" s="41"/>
    </row>
    <row r="46" spans="1:6">
      <c r="A46" s="5" t="s">
        <v>10</v>
      </c>
      <c r="B46" s="6"/>
      <c r="C46" s="7"/>
      <c r="D46" s="7"/>
      <c r="E46" s="8"/>
      <c r="F46" s="41"/>
    </row>
    <row r="47" spans="1:6" ht="30">
      <c r="A47" s="9" t="s">
        <v>14</v>
      </c>
      <c r="B47" s="10" t="s">
        <v>49</v>
      </c>
      <c r="C47" s="11"/>
      <c r="D47" s="11"/>
      <c r="E47" s="12"/>
      <c r="F47" s="41"/>
    </row>
    <row r="48" spans="1:6">
      <c r="A48" s="9" t="s">
        <v>34</v>
      </c>
      <c r="B48" s="10"/>
      <c r="C48" s="11">
        <f>C4</f>
        <v>309407</v>
      </c>
      <c r="D48" s="11">
        <f t="shared" ref="D48:E48" si="14">D4</f>
        <v>286947</v>
      </c>
      <c r="E48" s="12">
        <f t="shared" si="14"/>
        <v>273224</v>
      </c>
      <c r="F48" s="41"/>
    </row>
    <row r="49" spans="1:6">
      <c r="A49" s="9" t="s">
        <v>35</v>
      </c>
      <c r="B49" s="10"/>
      <c r="C49" s="11">
        <f>C40</f>
        <v>428844</v>
      </c>
      <c r="D49" s="11">
        <f t="shared" ref="D49:E49" si="15">D40</f>
        <v>403304</v>
      </c>
      <c r="E49" s="12">
        <f t="shared" si="15"/>
        <v>388618</v>
      </c>
      <c r="F49" s="41"/>
    </row>
    <row r="50" spans="1:6">
      <c r="A50" s="13"/>
      <c r="B50" s="14"/>
      <c r="C50" s="15">
        <f>C48/C49</f>
        <v>0.72149079851880871</v>
      </c>
      <c r="D50" s="15">
        <f t="shared" ref="D50:E50" si="16">D48/D49</f>
        <v>0.71149058774522445</v>
      </c>
      <c r="E50" s="16">
        <f t="shared" si="16"/>
        <v>0.7030657355037595</v>
      </c>
      <c r="F50" s="41"/>
    </row>
    <row r="51" spans="1:6">
      <c r="A51" s="5" t="s">
        <v>50</v>
      </c>
      <c r="B51" s="6"/>
      <c r="C51" s="7"/>
      <c r="D51" s="7"/>
      <c r="E51" s="8"/>
      <c r="F51" s="41"/>
    </row>
    <row r="52" spans="1:6" ht="30">
      <c r="A52" s="9" t="s">
        <v>14</v>
      </c>
      <c r="B52" s="10" t="s">
        <v>51</v>
      </c>
      <c r="C52" s="11"/>
      <c r="D52" s="11"/>
      <c r="E52" s="12"/>
      <c r="F52" s="41"/>
    </row>
    <row r="53" spans="1:6">
      <c r="A53" s="9" t="s">
        <v>52</v>
      </c>
      <c r="B53" s="10"/>
      <c r="C53" s="11">
        <f>C6</f>
        <v>69500</v>
      </c>
      <c r="D53" s="11">
        <f t="shared" ref="D53:E53" si="17">D6</f>
        <v>65200</v>
      </c>
      <c r="E53" s="12">
        <f t="shared" si="17"/>
        <v>63018</v>
      </c>
      <c r="F53" s="41"/>
    </row>
    <row r="54" spans="1:6" ht="15" customHeight="1">
      <c r="A54" s="9" t="s">
        <v>35</v>
      </c>
      <c r="B54" s="10"/>
      <c r="C54" s="11">
        <f>C49</f>
        <v>428844</v>
      </c>
      <c r="D54" s="11">
        <f t="shared" ref="D54:E54" si="18">D49</f>
        <v>403304</v>
      </c>
      <c r="E54" s="12">
        <f t="shared" si="18"/>
        <v>388618</v>
      </c>
      <c r="F54" s="41"/>
    </row>
    <row r="55" spans="1:6">
      <c r="A55" s="13"/>
      <c r="B55" s="14"/>
      <c r="C55" s="15">
        <f>C53/C54</f>
        <v>0.16206359422074226</v>
      </c>
      <c r="D55" s="15">
        <f t="shared" ref="D55:E55" si="19">D53/D54</f>
        <v>0.16166464999107374</v>
      </c>
      <c r="E55" s="16">
        <f t="shared" si="19"/>
        <v>0.16215924120859043</v>
      </c>
      <c r="F55" s="41"/>
    </row>
    <row r="56" spans="1:6">
      <c r="A56" s="5" t="s">
        <v>11</v>
      </c>
      <c r="B56" s="6"/>
      <c r="C56" s="7"/>
      <c r="D56" s="7"/>
      <c r="E56" s="8"/>
      <c r="F56" s="41"/>
    </row>
    <row r="57" spans="1:6" ht="30">
      <c r="A57" s="9" t="s">
        <v>14</v>
      </c>
      <c r="B57" s="10" t="s">
        <v>54</v>
      </c>
      <c r="C57" s="11"/>
      <c r="D57" s="11"/>
      <c r="E57" s="12"/>
      <c r="F57" s="41"/>
    </row>
    <row r="58" spans="1:6">
      <c r="A58" s="9" t="s">
        <v>36</v>
      </c>
      <c r="B58" s="10"/>
      <c r="C58" s="11">
        <v>119437</v>
      </c>
      <c r="D58" s="11">
        <v>116357</v>
      </c>
      <c r="E58" s="12">
        <v>115394</v>
      </c>
      <c r="F58" s="41"/>
    </row>
    <row r="59" spans="1:6">
      <c r="A59" s="9" t="s">
        <v>35</v>
      </c>
      <c r="B59" s="10"/>
      <c r="C59" s="11">
        <f>C54</f>
        <v>428844</v>
      </c>
      <c r="D59" s="11">
        <f t="shared" ref="D59:E59" si="20">D54</f>
        <v>403304</v>
      </c>
      <c r="E59" s="12">
        <f t="shared" si="20"/>
        <v>388618</v>
      </c>
      <c r="F59" s="41"/>
    </row>
    <row r="60" spans="1:6">
      <c r="A60" s="13"/>
      <c r="B60" s="14"/>
      <c r="C60" s="15">
        <f>C58/C59</f>
        <v>0.27850920148119129</v>
      </c>
      <c r="D60" s="15">
        <f t="shared" ref="D60:E60" si="21">D58/D59</f>
        <v>0.28850941225477555</v>
      </c>
      <c r="E60" s="16">
        <f t="shared" si="21"/>
        <v>0.2969342644962405</v>
      </c>
      <c r="F60" s="41"/>
    </row>
    <row r="61" spans="1:6">
      <c r="A61" s="5" t="s">
        <v>55</v>
      </c>
      <c r="B61" s="6"/>
      <c r="C61" s="7"/>
      <c r="D61" s="7"/>
      <c r="E61" s="8"/>
      <c r="F61" s="41"/>
    </row>
    <row r="62" spans="1:6" ht="30">
      <c r="A62" s="9" t="s">
        <v>14</v>
      </c>
      <c r="B62" s="10" t="s">
        <v>37</v>
      </c>
      <c r="C62" s="11"/>
      <c r="D62" s="11"/>
      <c r="E62" s="12"/>
      <c r="F62" s="41"/>
    </row>
    <row r="63" spans="1:6">
      <c r="A63" s="9" t="s">
        <v>38</v>
      </c>
      <c r="B63" s="10"/>
      <c r="C63" s="11">
        <v>46010</v>
      </c>
      <c r="D63" s="11">
        <v>40392</v>
      </c>
      <c r="E63" s="12">
        <v>40203</v>
      </c>
      <c r="F63" s="41"/>
    </row>
    <row r="64" spans="1:6">
      <c r="A64" s="9" t="s">
        <v>32</v>
      </c>
      <c r="B64" s="10"/>
      <c r="C64" s="11">
        <f>C59</f>
        <v>428844</v>
      </c>
      <c r="D64" s="11">
        <f t="shared" ref="D64:E64" si="22">D59</f>
        <v>403304</v>
      </c>
      <c r="E64" s="12">
        <f t="shared" si="22"/>
        <v>388618</v>
      </c>
      <c r="F64" s="41"/>
    </row>
    <row r="65" spans="1:6">
      <c r="A65" s="13" t="s">
        <v>39</v>
      </c>
      <c r="B65" s="14"/>
      <c r="C65" s="15">
        <f>C63/C64</f>
        <v>0.10728843122440794</v>
      </c>
      <c r="D65" s="15">
        <f t="shared" ref="D65:E65" si="23">D63/D64</f>
        <v>0.10015273838097316</v>
      </c>
      <c r="E65" s="16">
        <f t="shared" si="23"/>
        <v>0.10345120401010761</v>
      </c>
      <c r="F65" s="42"/>
    </row>
    <row r="66" spans="1:6">
      <c r="A66" s="3"/>
      <c r="B66" s="4"/>
      <c r="C66" s="3"/>
      <c r="D66" s="3"/>
      <c r="E66" s="3"/>
    </row>
    <row r="67" spans="1:6">
      <c r="A67" s="52" t="s">
        <v>12</v>
      </c>
      <c r="B67" s="53"/>
      <c r="C67" s="53"/>
      <c r="D67" s="53"/>
      <c r="E67" s="54"/>
      <c r="F67" s="40" t="s">
        <v>44</v>
      </c>
    </row>
    <row r="68" spans="1:6">
      <c r="A68" s="5" t="s">
        <v>13</v>
      </c>
      <c r="B68" s="6"/>
      <c r="C68" s="7"/>
      <c r="D68" s="7"/>
      <c r="E68" s="8"/>
      <c r="F68" s="43"/>
    </row>
    <row r="69" spans="1:6">
      <c r="A69" s="9" t="s">
        <v>14</v>
      </c>
      <c r="B69" s="10" t="s">
        <v>40</v>
      </c>
      <c r="C69" s="11"/>
      <c r="D69" s="11"/>
      <c r="E69" s="12"/>
      <c r="F69" s="43"/>
    </row>
    <row r="70" spans="1:6">
      <c r="A70" s="9" t="s">
        <v>34</v>
      </c>
      <c r="B70" s="10"/>
      <c r="C70" s="11">
        <f>C4</f>
        <v>309407</v>
      </c>
      <c r="D70" s="11">
        <f t="shared" ref="D70:E70" si="24">D4</f>
        <v>286947</v>
      </c>
      <c r="E70" s="12">
        <f t="shared" si="24"/>
        <v>273224</v>
      </c>
      <c r="F70" s="43"/>
    </row>
    <row r="71" spans="1:6">
      <c r="A71" s="9" t="s">
        <v>23</v>
      </c>
      <c r="B71" s="10"/>
      <c r="C71" s="11">
        <f>C41</f>
        <v>9026592</v>
      </c>
      <c r="D71" s="11">
        <f t="shared" ref="D71:E71" si="25">D41</f>
        <v>8556954</v>
      </c>
      <c r="E71" s="12">
        <f t="shared" si="25"/>
        <v>7997517</v>
      </c>
      <c r="F71" s="43"/>
    </row>
    <row r="72" spans="1:6">
      <c r="A72" s="13"/>
      <c r="B72" s="14"/>
      <c r="C72" s="15">
        <f>C70/C71</f>
        <v>3.4277277625930143E-2</v>
      </c>
      <c r="D72" s="15">
        <f t="shared" ref="D72:E72" si="26">D70/D71</f>
        <v>3.3533778491738997E-2</v>
      </c>
      <c r="E72" s="16">
        <f t="shared" si="26"/>
        <v>3.4163603528445143E-2</v>
      </c>
      <c r="F72" s="43"/>
    </row>
    <row r="73" spans="1:6">
      <c r="A73" s="5" t="s">
        <v>53</v>
      </c>
      <c r="B73" s="6"/>
      <c r="C73" s="7"/>
      <c r="D73" s="7"/>
      <c r="E73" s="8"/>
      <c r="F73" s="43"/>
    </row>
    <row r="74" spans="1:6" ht="30">
      <c r="A74" s="17" t="s">
        <v>14</v>
      </c>
      <c r="B74" s="18" t="s">
        <v>41</v>
      </c>
      <c r="C74" s="17"/>
      <c r="D74" s="17"/>
      <c r="E74" s="17"/>
      <c r="F74" s="43"/>
    </row>
    <row r="75" spans="1:6">
      <c r="A75" s="19" t="s">
        <v>42</v>
      </c>
      <c r="B75" s="19"/>
      <c r="C75" s="19">
        <v>119437</v>
      </c>
      <c r="D75" s="19">
        <v>116357</v>
      </c>
      <c r="E75" s="19">
        <v>115394</v>
      </c>
      <c r="F75" s="43"/>
    </row>
    <row r="76" spans="1:6">
      <c r="A76" s="20" t="s">
        <v>23</v>
      </c>
      <c r="B76" s="20"/>
      <c r="C76" s="19">
        <f>C71</f>
        <v>9026592</v>
      </c>
      <c r="D76" s="19">
        <f t="shared" ref="D76:E76" si="27">D71</f>
        <v>8556954</v>
      </c>
      <c r="E76" s="19">
        <f t="shared" si="27"/>
        <v>7997517</v>
      </c>
      <c r="F76" s="43"/>
    </row>
    <row r="77" spans="1:6">
      <c r="A77" s="21"/>
      <c r="B77" s="21"/>
      <c r="C77" s="22">
        <f>C75/C76</f>
        <v>1.3231682566355055E-2</v>
      </c>
      <c r="D77" s="22">
        <f t="shared" ref="D77:E77" si="28">D75/D76</f>
        <v>1.3597946185056038E-2</v>
      </c>
      <c r="E77" s="22">
        <f t="shared" si="28"/>
        <v>1.4428728316551249E-2</v>
      </c>
      <c r="F77" s="44"/>
    </row>
  </sheetData>
  <mergeCells count="6">
    <mergeCell ref="F1:F15"/>
    <mergeCell ref="F67:F77"/>
    <mergeCell ref="F44:F65"/>
    <mergeCell ref="A44:E45"/>
    <mergeCell ref="A67:E67"/>
    <mergeCell ref="F16:F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 ProBook 4530 User</cp:lastModifiedBy>
  <dcterms:created xsi:type="dcterms:W3CDTF">2018-07-24T06:23:22Z</dcterms:created>
  <dcterms:modified xsi:type="dcterms:W3CDTF">2018-07-24T17:26:25Z</dcterms:modified>
</cp:coreProperties>
</file>